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4" i="1" l="1"/>
  <c r="F24" i="1"/>
  <c r="G23" i="1"/>
  <c r="G22" i="1"/>
  <c r="F22" i="1"/>
  <c r="G16" i="1"/>
  <c r="F16" i="1"/>
  <c r="G15" i="1"/>
  <c r="F15" i="1"/>
  <c r="G8" i="1"/>
  <c r="G5" i="1"/>
  <c r="J15" i="1" l="1"/>
  <c r="I15" i="1"/>
  <c r="H15" i="1"/>
  <c r="J24" i="1" l="1"/>
  <c r="I24" i="1"/>
  <c r="H24" i="1"/>
  <c r="J23" i="1"/>
  <c r="I23" i="1"/>
  <c r="H23" i="1"/>
  <c r="J22" i="1"/>
  <c r="I22" i="1"/>
  <c r="H22" i="1"/>
  <c r="J16" i="1"/>
  <c r="I16" i="1"/>
  <c r="H16" i="1"/>
  <c r="J5" i="1"/>
  <c r="I5" i="1"/>
  <c r="H5" i="1"/>
</calcChain>
</file>

<file path=xl/sharedStrings.xml><?xml version="1.0" encoding="utf-8"?>
<sst xmlns="http://schemas.openxmlformats.org/spreadsheetml/2006/main" count="59" uniqueCount="49">
  <si>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</si>
  <si>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</si>
  <si>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</si>
  <si>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</si>
  <si>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</si>
  <si>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</si>
  <si>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</si>
  <si>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</si>
  <si>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</si>
  <si>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</si>
  <si>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</si>
  <si>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</si>
  <si>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</si>
  <si>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</si>
  <si>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</si>
  <si>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</si>
  <si>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</si>
  <si>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</si>
  <si>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</si>
  <si>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</si>
  <si>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</si>
  <si>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</si>
  <si>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</si>
  <si>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</si>
  <si>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</si>
  <si>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</si>
  <si>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</si>
  <si>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</si>
  <si>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</si>
  <si>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</si>
  <si>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Сок в ассортименте (разливной)</t>
  </si>
  <si>
    <t>фрукты</t>
  </si>
  <si>
    <t>Икра кабачковая</t>
  </si>
  <si>
    <t>1/50</t>
  </si>
  <si>
    <t>Вареники с картофелем (капустой)</t>
  </si>
  <si>
    <t>Чай с лимоном</t>
  </si>
  <si>
    <t>Суп с рыбными консервами</t>
  </si>
  <si>
    <t>Картофельная запеканка с мясом</t>
  </si>
  <si>
    <t>Кисель из свежих ягод</t>
  </si>
  <si>
    <t>Булочка молочная</t>
  </si>
  <si>
    <t>1/160</t>
  </si>
  <si>
    <t>2/30</t>
  </si>
  <si>
    <t>1/30</t>
  </si>
  <si>
    <t>Салат из свеклы с огурцами солеными</t>
  </si>
  <si>
    <t>Фрукты свежие (груши)</t>
  </si>
  <si>
    <t>напиток</t>
  </si>
  <si>
    <t>1/130</t>
  </si>
  <si>
    <t>1/180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</si>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</sst>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3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4414062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7" t="s">
        <v>48</v>
      </c>
      <c r="C1" s="28"/>
      <c r="D1" s="29"/>
      <c r="E1" t="s">
        <v>11</v>
      </c>
      <c r="F1" s="1"/>
      <c r="I1" t="s">
        <v>12</v>
      </c>
      <c r="J1" s="3">
        <v>44580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15</v>
      </c>
      <c r="C4" s="21">
        <v>115</v>
      </c>
      <c r="D4" s="10" t="s">
        <v>32</v>
      </c>
      <c r="E4" s="12" t="s">
        <v>33</v>
      </c>
      <c r="F4" s="13">
        <v>10.39</v>
      </c>
      <c r="G4" s="13">
        <v>59.5</v>
      </c>
      <c r="H4" s="15">
        <v>0.95</v>
      </c>
      <c r="I4" s="15">
        <v>4.45</v>
      </c>
      <c r="J4" s="15">
        <v>3.85</v>
      </c>
      <c r="L4" s="18"/>
    </row>
    <row r="5" spans="1:12" x14ac:dyDescent="0.3">
      <c r="A5" s="9"/>
      <c r="B5" s="2" t="s">
        <v>16</v>
      </c>
      <c r="C5" s="21">
        <v>527</v>
      </c>
      <c r="D5" s="11" t="s">
        <v>34</v>
      </c>
      <c r="E5" s="12" t="s">
        <v>40</v>
      </c>
      <c r="F5" s="13">
        <v>37.93</v>
      </c>
      <c r="G5" s="13">
        <f>222.49</f>
        <v>222.49</v>
      </c>
      <c r="H5" s="15">
        <f>5.63</f>
        <v>5.63</v>
      </c>
      <c r="I5" s="15">
        <f>7.69</f>
        <v>7.69</v>
      </c>
      <c r="J5" s="15">
        <f>32.69</f>
        <v>32.69</v>
      </c>
      <c r="L5" s="18"/>
    </row>
    <row r="6" spans="1:12" x14ac:dyDescent="0.3">
      <c r="A6" s="9"/>
      <c r="B6" s="2" t="s">
        <v>18</v>
      </c>
      <c r="C6" s="21">
        <v>111</v>
      </c>
      <c r="D6" s="11" t="s">
        <v>25</v>
      </c>
      <c r="E6" s="12" t="s">
        <v>41</v>
      </c>
      <c r="F6" s="13">
        <v>6.42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3">
      <c r="A7" s="9" t="s">
        <v>13</v>
      </c>
      <c r="B7" s="2" t="s">
        <v>18</v>
      </c>
      <c r="C7" s="21">
        <v>109</v>
      </c>
      <c r="D7" s="11" t="s">
        <v>26</v>
      </c>
      <c r="E7" s="12" t="s">
        <v>42</v>
      </c>
      <c r="F7" s="13">
        <v>2.21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" customHeight="1" x14ac:dyDescent="0.3">
      <c r="A8" s="9"/>
      <c r="B8" s="1" t="s">
        <v>17</v>
      </c>
      <c r="C8" s="21">
        <v>494</v>
      </c>
      <c r="D8" s="10" t="s">
        <v>35</v>
      </c>
      <c r="E8" s="12" t="s">
        <v>27</v>
      </c>
      <c r="F8" s="13">
        <v>4.8499999999999996</v>
      </c>
      <c r="G8" s="13">
        <f>60.2/200*200</f>
        <v>60.199999999999996</v>
      </c>
      <c r="H8" s="14">
        <v>0.16</v>
      </c>
      <c r="I8" s="14">
        <v>0</v>
      </c>
      <c r="J8" s="14">
        <v>15.2</v>
      </c>
      <c r="L8" s="18"/>
    </row>
    <row r="9" spans="1:12" x14ac:dyDescent="0.3">
      <c r="A9" s="9"/>
      <c r="B9" s="2"/>
      <c r="C9" s="21"/>
      <c r="D9" s="1"/>
      <c r="E9" s="22"/>
      <c r="F9" s="23"/>
      <c r="G9" s="13"/>
      <c r="H9" s="16"/>
      <c r="I9" s="16"/>
      <c r="J9" s="16"/>
      <c r="L9" s="18"/>
    </row>
    <row r="10" spans="1:12" x14ac:dyDescent="0.3">
      <c r="A10" s="9"/>
      <c r="B10" s="2"/>
      <c r="C10" s="21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1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1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1">
        <v>55</v>
      </c>
      <c r="D13" s="11" t="s">
        <v>43</v>
      </c>
      <c r="E13" s="12" t="s">
        <v>29</v>
      </c>
      <c r="F13" s="13">
        <v>13.29</v>
      </c>
      <c r="G13" s="13">
        <v>91.25</v>
      </c>
      <c r="H13" s="14">
        <v>2.75</v>
      </c>
      <c r="I13" s="14">
        <v>4.9800000000000004</v>
      </c>
      <c r="J13" s="14">
        <v>9.08</v>
      </c>
      <c r="L13" s="18"/>
    </row>
    <row r="14" spans="1:12" x14ac:dyDescent="0.3">
      <c r="A14" s="9"/>
      <c r="B14" s="2" t="s">
        <v>20</v>
      </c>
      <c r="C14" s="21">
        <v>153</v>
      </c>
      <c r="D14" s="11" t="s">
        <v>36</v>
      </c>
      <c r="E14" s="12" t="s">
        <v>27</v>
      </c>
      <c r="F14" s="13">
        <v>28.45</v>
      </c>
      <c r="G14" s="13">
        <v>163.63999999999999</v>
      </c>
      <c r="H14" s="20">
        <v>6.98</v>
      </c>
      <c r="I14" s="20">
        <v>8.98</v>
      </c>
      <c r="J14" s="20">
        <v>13.64</v>
      </c>
      <c r="L14" s="18"/>
    </row>
    <row r="15" spans="1:12" x14ac:dyDescent="0.3">
      <c r="A15" s="9"/>
      <c r="B15" s="2" t="s">
        <v>21</v>
      </c>
      <c r="C15" s="21">
        <v>377</v>
      </c>
      <c r="D15" s="19" t="s">
        <v>37</v>
      </c>
      <c r="E15" s="12" t="s">
        <v>46</v>
      </c>
      <c r="F15" s="13">
        <f>96.36/180*130</f>
        <v>69.593333333333334</v>
      </c>
      <c r="G15" s="13">
        <f>399.74/180*130</f>
        <v>288.70111111111112</v>
      </c>
      <c r="H15" s="15">
        <f>22.72/180*130</f>
        <v>16.408888888888885</v>
      </c>
      <c r="I15" s="15">
        <f>22.7/180*130</f>
        <v>16.394444444444446</v>
      </c>
      <c r="J15" s="15">
        <f>26.28/180*130</f>
        <v>18.980000000000004</v>
      </c>
      <c r="L15" s="18"/>
    </row>
    <row r="16" spans="1:12" x14ac:dyDescent="0.3">
      <c r="A16" s="9"/>
      <c r="B16" s="2" t="s">
        <v>23</v>
      </c>
      <c r="C16" s="21">
        <v>108</v>
      </c>
      <c r="D16" s="26" t="s">
        <v>28</v>
      </c>
      <c r="E16" s="12" t="s">
        <v>41</v>
      </c>
      <c r="F16" s="13">
        <f>2.43*2</f>
        <v>4.8600000000000003</v>
      </c>
      <c r="G16" s="13">
        <f>50.19*2</f>
        <v>100.38</v>
      </c>
      <c r="H16" s="16">
        <f>1.74*2</f>
        <v>3.48</v>
      </c>
      <c r="I16" s="16">
        <f>0.18*2</f>
        <v>0.36</v>
      </c>
      <c r="J16" s="16">
        <f>14.76*2</f>
        <v>29.52</v>
      </c>
      <c r="L16" s="18"/>
    </row>
    <row r="17" spans="1:12" x14ac:dyDescent="0.3">
      <c r="A17" s="9" t="s">
        <v>14</v>
      </c>
      <c r="B17" s="2" t="s">
        <v>24</v>
      </c>
      <c r="C17" s="21">
        <v>109</v>
      </c>
      <c r="D17" s="26" t="s">
        <v>26</v>
      </c>
      <c r="E17" s="12" t="s">
        <v>42</v>
      </c>
      <c r="F17" s="13">
        <v>2.21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3">
      <c r="A18" s="9"/>
      <c r="B18" s="2" t="s">
        <v>45</v>
      </c>
      <c r="C18" s="21">
        <v>518</v>
      </c>
      <c r="D18" s="11" t="s">
        <v>30</v>
      </c>
      <c r="E18" s="12" t="s">
        <v>27</v>
      </c>
      <c r="F18" s="13">
        <v>13.65</v>
      </c>
      <c r="G18" s="13">
        <v>84.44</v>
      </c>
      <c r="H18" s="14">
        <v>1</v>
      </c>
      <c r="I18" s="14">
        <v>0.2</v>
      </c>
      <c r="J18" s="14">
        <v>20.2</v>
      </c>
      <c r="L18" s="18"/>
    </row>
    <row r="19" spans="1:12" x14ac:dyDescent="0.3">
      <c r="A19" s="9"/>
      <c r="B19" s="2"/>
      <c r="C19" s="21"/>
      <c r="D19" s="1"/>
      <c r="E19" s="1"/>
      <c r="F19" s="16"/>
      <c r="G19" s="16"/>
      <c r="H19" s="16"/>
      <c r="I19" s="16"/>
      <c r="J19" s="16"/>
      <c r="L19" s="18"/>
    </row>
    <row r="20" spans="1:12" x14ac:dyDescent="0.3">
      <c r="A20" s="9"/>
      <c r="B20" s="2"/>
      <c r="C20" s="21"/>
      <c r="D20" s="1"/>
      <c r="E20" s="1"/>
      <c r="F20" s="16"/>
      <c r="G20" s="16"/>
      <c r="H20" s="16"/>
      <c r="I20" s="16"/>
      <c r="J20" s="16"/>
      <c r="L20" s="18"/>
    </row>
    <row r="21" spans="1:12" x14ac:dyDescent="0.3">
      <c r="A21" s="9"/>
      <c r="B21" s="2"/>
      <c r="C21" s="21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8"/>
      <c r="B22" s="2" t="s">
        <v>22</v>
      </c>
      <c r="C22" s="21">
        <v>566</v>
      </c>
      <c r="D22" s="11" t="s">
        <v>39</v>
      </c>
      <c r="E22" s="12" t="s">
        <v>29</v>
      </c>
      <c r="F22" s="13">
        <f>13.16/60*80</f>
        <v>17.546666666666667</v>
      </c>
      <c r="G22" s="13">
        <f>189.37/60*80</f>
        <v>252.49333333333334</v>
      </c>
      <c r="H22" s="16">
        <f>3.95/60*80</f>
        <v>5.2666666666666675</v>
      </c>
      <c r="I22" s="16">
        <f>2.97/60*80</f>
        <v>3.96</v>
      </c>
      <c r="J22" s="16">
        <f>34.73/60*80</f>
        <v>46.306666666666665</v>
      </c>
      <c r="L22" s="18"/>
    </row>
    <row r="23" spans="1:12" x14ac:dyDescent="0.3">
      <c r="A23" s="9"/>
      <c r="B23" s="2" t="s">
        <v>45</v>
      </c>
      <c r="C23" s="21">
        <v>418</v>
      </c>
      <c r="D23" s="26" t="s">
        <v>38</v>
      </c>
      <c r="E23" s="12" t="s">
        <v>47</v>
      </c>
      <c r="F23" s="13">
        <v>14.7</v>
      </c>
      <c r="G23" s="13">
        <f>72.5/180*180</f>
        <v>72.5</v>
      </c>
      <c r="H23" s="17">
        <f>0.18/180*200</f>
        <v>0.2</v>
      </c>
      <c r="I23" s="17">
        <f>0.04/180*200</f>
        <v>4.4444444444444446E-2</v>
      </c>
      <c r="J23" s="17">
        <f>17.6/180*200</f>
        <v>19.555555555555557</v>
      </c>
      <c r="L23" s="18"/>
    </row>
    <row r="24" spans="1:12" x14ac:dyDescent="0.3">
      <c r="A24" s="9" t="s">
        <v>19</v>
      </c>
      <c r="B24" s="2" t="s">
        <v>31</v>
      </c>
      <c r="C24" s="21">
        <v>112</v>
      </c>
      <c r="D24" s="10" t="s">
        <v>44</v>
      </c>
      <c r="E24" s="24" t="s">
        <v>47</v>
      </c>
      <c r="F24" s="25">
        <f>54/200*180</f>
        <v>48.6</v>
      </c>
      <c r="G24" s="25">
        <f>84.6/180*180</f>
        <v>84.6</v>
      </c>
      <c r="H24" s="16">
        <f>0.72/180*200</f>
        <v>0.8</v>
      </c>
      <c r="I24" s="16">
        <f>0.54/180*200</f>
        <v>0.6</v>
      </c>
      <c r="J24" s="16">
        <f>18.54/180*200</f>
        <v>20.599999999999998</v>
      </c>
      <c r="L24" s="18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2022-01-10T06:38:30Z</dcterms:modified>
</cp:coreProperties>
</file>